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320" yWindow="500" windowWidth="21000" windowHeight="15160" activeTab="0"/>
  </bookViews>
  <sheets>
    <sheet name="total" sheetId="1" r:id="rId1"/>
    <sheet name="nikhef" sheetId="2" r:id="rId2"/>
    <sheet name="sara" sheetId="3" r:id="rId3"/>
  </sheets>
  <definedNames/>
  <calcPr fullCalcOnLoad="1"/>
</workbook>
</file>

<file path=xl/sharedStrings.xml><?xml version="1.0" encoding="utf-8"?>
<sst xmlns="http://schemas.openxmlformats.org/spreadsheetml/2006/main" count="162" uniqueCount="39">
  <si>
    <t>VO</t>
  </si>
  <si>
    <t xml:space="preserve">     CPU</t>
  </si>
  <si>
    <t xml:space="preserve">    WALL</t>
  </si>
  <si>
    <t>alice</t>
  </si>
  <si>
    <t>atlas</t>
  </si>
  <si>
    <t>cms</t>
  </si>
  <si>
    <t>lhcb</t>
  </si>
  <si>
    <t>DISK USAGE in GB</t>
  </si>
  <si>
    <t>CPU</t>
  </si>
  <si>
    <t>WALL</t>
  </si>
  <si>
    <t>GROUPS</t>
  </si>
  <si>
    <t xml:space="preserve"> alice alicesgm</t>
  </si>
  <si>
    <t xml:space="preserve"> atlas atla atlb atlc atlsgm</t>
  </si>
  <si>
    <t xml:space="preserve"> cms cmssgm</t>
  </si>
  <si>
    <t xml:space="preserve"> lhcb lhcbprd lhcbsgm</t>
  </si>
  <si>
    <t>Disk</t>
  </si>
  <si>
    <t>ALICE</t>
  </si>
  <si>
    <t>ATLAS</t>
  </si>
  <si>
    <t>CMS</t>
  </si>
  <si>
    <t>LHCb</t>
  </si>
  <si>
    <t>allocated</t>
  </si>
  <si>
    <t>used</t>
  </si>
  <si>
    <t>Tape</t>
  </si>
  <si>
    <t>cpu</t>
  </si>
  <si>
    <t>wall</t>
  </si>
  <si>
    <t>USED</t>
  </si>
  <si>
    <t>AVAILABLE</t>
  </si>
  <si>
    <t>TOTAL</t>
  </si>
  <si>
    <t>tape usage in GB</t>
  </si>
  <si>
    <t>T0D1 POOLS</t>
  </si>
  <si>
    <t>T1D0 POOLS</t>
  </si>
  <si>
    <t>T1D1 POOLS</t>
  </si>
  <si>
    <t>CACHE POOLS</t>
  </si>
  <si>
    <t>template</t>
  </si>
  <si>
    <t>% err</t>
  </si>
  <si>
    <t>% SARA</t>
  </si>
  <si>
    <t>total Accounting for march 2009</t>
  </si>
  <si>
    <t>Aggregate use of the NDPF  from 2009-04-01 up till 2009-05-01 exclusive (kSI2k.days)</t>
  </si>
  <si>
    <t>SARA Accounting for April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</si>
</sst>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3" fontId="7" fillId="3" borderId="1" xfId="0" applyNumberFormat="1" applyFont="1" applyFill="1" applyBorder="1" applyAlignment="1" applyProtection="1">
      <alignment/>
      <protection locked="0"/>
    </xf>
    <xf numFmtId="3" fontId="7" fillId="0" borderId="2" xfId="0" applyNumberFormat="1" applyFont="1" applyBorder="1" applyAlignment="1" applyProtection="1">
      <alignment/>
      <protection locked="0"/>
    </xf>
    <xf numFmtId="3" fontId="7" fillId="3" borderId="2" xfId="0" applyNumberFormat="1" applyFont="1" applyFill="1" applyBorder="1" applyAlignment="1" applyProtection="1">
      <alignment/>
      <protection locked="0"/>
    </xf>
    <xf numFmtId="3" fontId="7" fillId="0" borderId="3" xfId="0" applyNumberFormat="1" applyFont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0000"/>
      </font>
      <fill>
        <patternFill>
          <bgColor rgb="FFFFCC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H7" sqref="H7:H14"/>
    </sheetView>
  </sheetViews>
  <sheetFormatPr defaultColWidth="11.00390625" defaultRowHeight="12.75"/>
  <cols>
    <col min="10" max="10" width="10.75390625" style="1" customWidth="1"/>
    <col min="11" max="12" width="10.75390625" style="2" customWidth="1"/>
  </cols>
  <sheetData>
    <row r="1" ht="12.75">
      <c r="A1" t="s">
        <v>36</v>
      </c>
    </row>
    <row r="2" spans="1:3" ht="12.75">
      <c r="A2" t="s">
        <v>0</v>
      </c>
      <c r="B2" t="s">
        <v>1</v>
      </c>
      <c r="C2" t="s">
        <v>2</v>
      </c>
    </row>
    <row r="3" spans="1:3" ht="12.75">
      <c r="A3" t="s">
        <v>3</v>
      </c>
      <c r="B3">
        <f>nikhef!B3+sara!B3</f>
        <v>21554</v>
      </c>
      <c r="C3">
        <f>nikhef!C3+sara!C3</f>
        <v>23306</v>
      </c>
    </row>
    <row r="4" spans="1:3" ht="12.75">
      <c r="A4" t="s">
        <v>4</v>
      </c>
      <c r="B4">
        <f>nikhef!B4+sara!B4</f>
        <v>31605</v>
      </c>
      <c r="C4">
        <f>nikhef!C4+sara!C4</f>
        <v>37663</v>
      </c>
    </row>
    <row r="5" spans="1:3" ht="12.75">
      <c r="A5" t="s">
        <v>5</v>
      </c>
      <c r="B5">
        <f>nikhef!B5+sara!B5</f>
        <v>0</v>
      </c>
      <c r="C5">
        <f>nikhef!C5+sara!C5</f>
        <v>10</v>
      </c>
    </row>
    <row r="6" spans="1:6" ht="12.75">
      <c r="A6" t="s">
        <v>6</v>
      </c>
      <c r="B6">
        <f>nikhef!B6+sara!B6</f>
        <v>116</v>
      </c>
      <c r="C6">
        <f>nikhef!C6+sara!C6</f>
        <v>155</v>
      </c>
      <c r="F6" t="s">
        <v>15</v>
      </c>
    </row>
    <row r="7" spans="1:8" ht="12.75">
      <c r="A7" t="s">
        <v>7</v>
      </c>
      <c r="F7" s="9" t="s">
        <v>16</v>
      </c>
      <c r="G7" t="s">
        <v>20</v>
      </c>
      <c r="H7">
        <f>INT(0.499+(D11+D15+D19+D23)/1000)</f>
        <v>3</v>
      </c>
    </row>
    <row r="8" spans="1:8" ht="12.75">
      <c r="A8" t="s">
        <v>29</v>
      </c>
      <c r="B8" t="s">
        <v>25</v>
      </c>
      <c r="C8" t="s">
        <v>26</v>
      </c>
      <c r="D8" t="s">
        <v>27</v>
      </c>
      <c r="F8" s="9"/>
      <c r="G8" t="s">
        <v>21</v>
      </c>
      <c r="H8">
        <f>INT(0.499+(B11+B15+B19+B23)/1000)</f>
        <v>1</v>
      </c>
    </row>
    <row r="9" spans="1:8" ht="12.75">
      <c r="A9" t="s">
        <v>4</v>
      </c>
      <c r="B9">
        <f>nikhef!B9+sara!B9</f>
        <v>274993</v>
      </c>
      <c r="C9">
        <f>nikhef!C9+sara!C9</f>
        <v>395758</v>
      </c>
      <c r="D9">
        <f>nikhef!D9+sara!D9</f>
        <v>670751</v>
      </c>
      <c r="F9" s="9" t="s">
        <v>17</v>
      </c>
      <c r="G9" t="s">
        <v>20</v>
      </c>
      <c r="H9">
        <f>INT(0.499+(D9+D13+D17+D21)/1000)</f>
        <v>695</v>
      </c>
    </row>
    <row r="10" spans="1:8" ht="12.75">
      <c r="A10" t="s">
        <v>6</v>
      </c>
      <c r="B10">
        <f>nikhef!B10+sara!B10</f>
        <v>56664</v>
      </c>
      <c r="C10">
        <f>nikhef!C10+sara!C10</f>
        <v>83159</v>
      </c>
      <c r="D10">
        <f>nikhef!D10+sara!D10</f>
        <v>139823</v>
      </c>
      <c r="F10" s="9"/>
      <c r="G10" t="s">
        <v>21</v>
      </c>
      <c r="H10">
        <f>INT(0.499+(B9+B13+B17+B21)/1000)</f>
        <v>296</v>
      </c>
    </row>
    <row r="11" spans="1:7" ht="12.75">
      <c r="A11" t="s">
        <v>3</v>
      </c>
      <c r="B11">
        <f>nikhef!B11+sara!B11</f>
        <v>555</v>
      </c>
      <c r="C11">
        <f>nikhef!C11+sara!C11</f>
        <v>1404</v>
      </c>
      <c r="D11">
        <f>nikhef!D11+sara!D11</f>
        <v>1969</v>
      </c>
      <c r="F11" s="9" t="s">
        <v>18</v>
      </c>
      <c r="G11" t="s">
        <v>20</v>
      </c>
    </row>
    <row r="12" spans="1:7" ht="12.75">
      <c r="A12" t="s">
        <v>30</v>
      </c>
      <c r="B12" t="s">
        <v>25</v>
      </c>
      <c r="C12" t="s">
        <v>26</v>
      </c>
      <c r="D12" t="s">
        <v>27</v>
      </c>
      <c r="F12" s="9"/>
      <c r="G12" t="s">
        <v>21</v>
      </c>
    </row>
    <row r="13" spans="1:8" ht="12.75">
      <c r="A13" t="s">
        <v>4</v>
      </c>
      <c r="B13">
        <f>nikhef!B13+sara!B13</f>
        <v>7116</v>
      </c>
      <c r="C13">
        <f>nikhef!C13+sara!C13</f>
        <v>1178</v>
      </c>
      <c r="D13">
        <f>nikhef!D13+sara!D13</f>
        <v>8294</v>
      </c>
      <c r="F13" s="10" t="s">
        <v>19</v>
      </c>
      <c r="G13" t="s">
        <v>20</v>
      </c>
      <c r="H13">
        <f>INT(0.499+(D10+D14+D18+D22)/1000)</f>
        <v>192</v>
      </c>
    </row>
    <row r="14" spans="1:8" ht="12.75">
      <c r="A14" t="s">
        <v>6</v>
      </c>
      <c r="B14">
        <f>nikhef!B14+sara!B14</f>
        <v>3012</v>
      </c>
      <c r="C14">
        <f>nikhef!C14+sara!C14</f>
        <v>20061</v>
      </c>
      <c r="D14">
        <f>nikhef!D14+sara!D14</f>
        <v>23073</v>
      </c>
      <c r="F14" s="10"/>
      <c r="G14" t="s">
        <v>21</v>
      </c>
      <c r="H14">
        <f>INT(0.499+(B10+B14+B18+B22)/1000)</f>
        <v>69</v>
      </c>
    </row>
    <row r="15" spans="1:4" ht="12.75">
      <c r="A15" t="s">
        <v>3</v>
      </c>
      <c r="B15">
        <f>nikhef!B15+sara!B15</f>
        <v>378</v>
      </c>
      <c r="C15">
        <f>nikhef!C15+sara!C15</f>
        <v>51</v>
      </c>
      <c r="D15">
        <f>nikhef!D15+sara!D15</f>
        <v>429</v>
      </c>
    </row>
    <row r="16" spans="1:6" ht="12.75">
      <c r="A16" t="s">
        <v>31</v>
      </c>
      <c r="B16" t="s">
        <v>25</v>
      </c>
      <c r="C16" t="s">
        <v>26</v>
      </c>
      <c r="D16" t="s">
        <v>27</v>
      </c>
      <c r="F16" t="s">
        <v>22</v>
      </c>
    </row>
    <row r="17" spans="1:7" ht="12.75">
      <c r="A17" t="s">
        <v>4</v>
      </c>
      <c r="B17">
        <f>nikhef!B17+sara!B17</f>
        <v>0</v>
      </c>
      <c r="C17">
        <f>nikhef!C17+sara!C17</f>
        <v>0</v>
      </c>
      <c r="D17">
        <f>nikhef!D17+sara!D17</f>
        <v>0</v>
      </c>
      <c r="F17" t="s">
        <v>16</v>
      </c>
      <c r="G17">
        <f>INT(0.499+B27/1000)</f>
        <v>15</v>
      </c>
    </row>
    <row r="18" spans="1:7" ht="12.75">
      <c r="A18" t="s">
        <v>6</v>
      </c>
      <c r="B18">
        <f>nikhef!B18+sara!B18</f>
        <v>207</v>
      </c>
      <c r="C18">
        <f>nikhef!C18+sara!C18</f>
        <v>12302</v>
      </c>
      <c r="D18">
        <f>nikhef!D18+sara!D18</f>
        <v>12509</v>
      </c>
      <c r="F18" t="s">
        <v>17</v>
      </c>
      <c r="G18">
        <f>INT(0.499+B25/1000)</f>
        <v>250</v>
      </c>
    </row>
    <row r="19" spans="1:7" ht="12.75">
      <c r="A19" t="s">
        <v>3</v>
      </c>
      <c r="B19">
        <f>nikhef!B19+sara!B19</f>
        <v>0</v>
      </c>
      <c r="C19">
        <f>nikhef!C19+sara!C19</f>
        <v>0</v>
      </c>
      <c r="D19">
        <f>nikhef!D19+sara!D19</f>
        <v>0</v>
      </c>
      <c r="F19" t="s">
        <v>18</v>
      </c>
      <c r="G19">
        <v>0</v>
      </c>
    </row>
    <row r="20" spans="1:12" ht="12.75">
      <c r="A20" t="s">
        <v>32</v>
      </c>
      <c r="B20" t="s">
        <v>25</v>
      </c>
      <c r="C20" t="s">
        <v>26</v>
      </c>
      <c r="D20" t="s">
        <v>27</v>
      </c>
      <c r="F20" t="s">
        <v>19</v>
      </c>
      <c r="G20">
        <f>INT(0.499+B26/1000)</f>
        <v>23</v>
      </c>
      <c r="J20" s="3" t="s">
        <v>33</v>
      </c>
      <c r="K20" s="4" t="s">
        <v>34</v>
      </c>
      <c r="L20" s="4" t="s">
        <v>35</v>
      </c>
    </row>
    <row r="21" spans="1:12" ht="12.75">
      <c r="A21" t="s">
        <v>4</v>
      </c>
      <c r="B21">
        <f>nikhef!B21+sara!B21</f>
        <v>13836</v>
      </c>
      <c r="C21">
        <f>nikhef!C21+sara!C21</f>
        <v>2458</v>
      </c>
      <c r="D21">
        <f>nikhef!D21+sara!D21</f>
        <v>16294</v>
      </c>
      <c r="J21" s="3"/>
      <c r="K21" s="4"/>
      <c r="L21" s="4"/>
    </row>
    <row r="22" spans="1:12" ht="12.75">
      <c r="A22" t="s">
        <v>6</v>
      </c>
      <c r="B22">
        <f>nikhef!B22+sara!B22</f>
        <v>9177</v>
      </c>
      <c r="C22">
        <f>nikhef!C22+sara!C22</f>
        <v>7128</v>
      </c>
      <c r="D22">
        <f>nikhef!D22+sara!D22</f>
        <v>16305</v>
      </c>
      <c r="F22" t="s">
        <v>8</v>
      </c>
      <c r="J22" s="3"/>
      <c r="K22" s="4"/>
      <c r="L22" s="4"/>
    </row>
    <row r="23" spans="1:12" ht="12.75">
      <c r="A23" t="s">
        <v>3</v>
      </c>
      <c r="B23">
        <f>nikhef!B23+sara!B23</f>
        <v>0</v>
      </c>
      <c r="C23">
        <f>nikhef!C23+sara!C23</f>
        <v>1074</v>
      </c>
      <c r="D23">
        <f>nikhef!D23+sara!D23</f>
        <v>1074</v>
      </c>
      <c r="F23" s="9" t="s">
        <v>16</v>
      </c>
      <c r="G23" t="s">
        <v>23</v>
      </c>
      <c r="H23">
        <f>B3</f>
        <v>21554</v>
      </c>
      <c r="J23" s="5">
        <v>141348.5</v>
      </c>
      <c r="K23" s="4">
        <f>100*(J23-H23)/H23</f>
        <v>555.7877888095018</v>
      </c>
      <c r="L23" s="4">
        <f>100*sara!B3/H23</f>
        <v>0.4175559060963162</v>
      </c>
    </row>
    <row r="24" spans="1:12" ht="12.75">
      <c r="A24" t="s">
        <v>28</v>
      </c>
      <c r="F24" s="9"/>
      <c r="G24" t="s">
        <v>24</v>
      </c>
      <c r="H24">
        <f>C3</f>
        <v>23306</v>
      </c>
      <c r="J24" s="6">
        <v>156568.95833333334</v>
      </c>
      <c r="K24" s="4">
        <f aca="true" t="shared" si="0" ref="K24:K30">100*(J24-H24)/H24</f>
        <v>571.7967833748105</v>
      </c>
      <c r="L24" s="4">
        <f>100*sara!C3/total!H24</f>
        <v>4.149146142624217</v>
      </c>
    </row>
    <row r="25" spans="1:12" ht="12.75">
      <c r="A25" t="s">
        <v>4</v>
      </c>
      <c r="B25">
        <f>nikhef!B25+sara!B25</f>
        <v>250165</v>
      </c>
      <c r="F25" s="9" t="s">
        <v>17</v>
      </c>
      <c r="G25" t="s">
        <v>23</v>
      </c>
      <c r="H25">
        <f>B4</f>
        <v>31605</v>
      </c>
      <c r="J25" s="7">
        <v>220058.375</v>
      </c>
      <c r="K25" s="4">
        <f t="shared" si="0"/>
        <v>596.2770922322418</v>
      </c>
      <c r="L25" s="4">
        <f>100*sara!B4/total!H25</f>
        <v>27.615883562727415</v>
      </c>
    </row>
    <row r="26" spans="1:12" ht="12.75">
      <c r="A26" t="s">
        <v>6</v>
      </c>
      <c r="B26">
        <f>nikhef!B26+sara!B26</f>
        <v>23319</v>
      </c>
      <c r="F26" s="9"/>
      <c r="G26" t="s">
        <v>24</v>
      </c>
      <c r="H26">
        <f>C4</f>
        <v>37663</v>
      </c>
      <c r="J26" s="6">
        <v>246179.375</v>
      </c>
      <c r="K26" s="4">
        <f t="shared" si="0"/>
        <v>553.6371903459628</v>
      </c>
      <c r="L26" s="4">
        <f>100*sara!C4/total!H26</f>
        <v>28.152298011310837</v>
      </c>
    </row>
    <row r="27" spans="1:12" ht="12.75">
      <c r="A27" t="s">
        <v>3</v>
      </c>
      <c r="B27">
        <f>nikhef!B27+sara!B27</f>
        <v>15098</v>
      </c>
      <c r="F27" s="9" t="s">
        <v>18</v>
      </c>
      <c r="G27" t="s">
        <v>23</v>
      </c>
      <c r="H27">
        <f>B5</f>
        <v>0</v>
      </c>
      <c r="J27" s="7">
        <v>35.375</v>
      </c>
      <c r="K27" s="4" t="e">
        <f t="shared" si="0"/>
        <v>#DIV/0!</v>
      </c>
      <c r="L27" s="4" t="e">
        <f>100*sara!B5/total!H27</f>
        <v>#DIV/0!</v>
      </c>
    </row>
    <row r="28" spans="6:12" ht="12.75">
      <c r="F28" s="9"/>
      <c r="G28" t="s">
        <v>24</v>
      </c>
      <c r="H28">
        <f>C5</f>
        <v>10</v>
      </c>
      <c r="J28" s="6">
        <v>89.08333333333333</v>
      </c>
      <c r="K28" s="4">
        <f t="shared" si="0"/>
        <v>790.8333333333333</v>
      </c>
      <c r="L28" s="4">
        <f>100*sara!C5/total!H28</f>
        <v>0</v>
      </c>
    </row>
    <row r="29" spans="6:12" ht="12.75">
      <c r="F29" s="10" t="s">
        <v>19</v>
      </c>
      <c r="G29" t="s">
        <v>23</v>
      </c>
      <c r="H29">
        <f>B6</f>
        <v>116</v>
      </c>
      <c r="J29" s="7">
        <v>48722.625</v>
      </c>
      <c r="K29" s="4">
        <f t="shared" si="0"/>
        <v>41902.262931034486</v>
      </c>
      <c r="L29" s="4">
        <f>100*sara!B6/total!H29</f>
        <v>87.93103448275862</v>
      </c>
    </row>
    <row r="30" spans="6:12" ht="12.75">
      <c r="F30" s="10"/>
      <c r="G30" t="s">
        <v>24</v>
      </c>
      <c r="H30">
        <f>C6</f>
        <v>155</v>
      </c>
      <c r="J30" s="8">
        <v>59366.666666666664</v>
      </c>
      <c r="K30" s="4">
        <f t="shared" si="0"/>
        <v>38201.0752688172</v>
      </c>
      <c r="L30" s="4">
        <f>100*sara!C6/total!H30</f>
        <v>75.48387096774194</v>
      </c>
    </row>
  </sheetData>
  <mergeCells count="8">
    <mergeCell ref="F7:F8"/>
    <mergeCell ref="F9:F10"/>
    <mergeCell ref="F11:F12"/>
    <mergeCell ref="F13:F14"/>
    <mergeCell ref="F23:F24"/>
    <mergeCell ref="F25:F26"/>
    <mergeCell ref="F27:F28"/>
    <mergeCell ref="F29:F30"/>
  </mergeCells>
  <conditionalFormatting sqref="J23:J30">
    <cfRule type="cellIs" priority="1" dxfId="0" operator="notEqual" stopIfTrue="1">
      <formula>Q23</formula>
    </cfRule>
    <cfRule type="cellIs" priority="2" dxfId="1" operator="notEqual" stopIfTrue="1">
      <formula>Q23</formula>
    </cfRule>
  </conditionalFormatting>
  <dataValidations count="1">
    <dataValidation type="whole" operator="greaterThanOrEqual" allowBlank="1" showInputMessage="1" showErrorMessage="1" errorTitle="Data input error" error="Please enter a positive integer" sqref="J23:J30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" sqref="A1:D27"/>
    </sheetView>
  </sheetViews>
  <sheetFormatPr defaultColWidth="11.00390625" defaultRowHeight="12.75"/>
  <sheetData>
    <row r="1" ht="12.75">
      <c r="A1" t="s">
        <v>37</v>
      </c>
    </row>
    <row r="2" spans="1:4" ht="12.75">
      <c r="A2" t="s">
        <v>0</v>
      </c>
      <c r="B2" t="s">
        <v>8</v>
      </c>
      <c r="C2" t="s">
        <v>9</v>
      </c>
      <c r="D2" t="s">
        <v>10</v>
      </c>
    </row>
    <row r="3" spans="1:4" ht="12.75">
      <c r="A3" t="s">
        <v>3</v>
      </c>
      <c r="B3">
        <v>21464</v>
      </c>
      <c r="C3">
        <v>22339</v>
      </c>
      <c r="D3" t="s">
        <v>11</v>
      </c>
    </row>
    <row r="4" spans="1:4" ht="12.75">
      <c r="A4" t="s">
        <v>4</v>
      </c>
      <c r="B4">
        <v>22877</v>
      </c>
      <c r="C4">
        <v>27060</v>
      </c>
      <c r="D4" t="s">
        <v>12</v>
      </c>
    </row>
    <row r="5" spans="1:4" ht="12.75">
      <c r="A5" t="s">
        <v>5</v>
      </c>
      <c r="B5">
        <v>0</v>
      </c>
      <c r="C5">
        <v>10</v>
      </c>
      <c r="D5" t="s">
        <v>13</v>
      </c>
    </row>
    <row r="6" spans="1:4" ht="12.75">
      <c r="A6" t="s">
        <v>6</v>
      </c>
      <c r="B6">
        <v>14</v>
      </c>
      <c r="C6">
        <v>38</v>
      </c>
      <c r="D6" t="s">
        <v>14</v>
      </c>
    </row>
    <row r="7" ht="12.75">
      <c r="A7" t="s">
        <v>7</v>
      </c>
    </row>
    <row r="8" spans="1:4" ht="12.75">
      <c r="A8" t="s">
        <v>29</v>
      </c>
      <c r="B8" t="s">
        <v>25</v>
      </c>
      <c r="C8" t="s">
        <v>26</v>
      </c>
      <c r="D8" t="s">
        <v>27</v>
      </c>
    </row>
    <row r="9" spans="1:4" ht="12.75">
      <c r="A9" t="s">
        <v>4</v>
      </c>
      <c r="B9">
        <v>21370</v>
      </c>
      <c r="C9">
        <v>241500</v>
      </c>
      <c r="D9">
        <v>262870</v>
      </c>
    </row>
    <row r="10" spans="1:4" ht="12.75">
      <c r="A10" t="s">
        <v>6</v>
      </c>
      <c r="B10">
        <v>0</v>
      </c>
      <c r="C10">
        <v>1100</v>
      </c>
      <c r="D10">
        <v>1100</v>
      </c>
    </row>
    <row r="11" spans="1:4" ht="12.75">
      <c r="A11" t="s">
        <v>3</v>
      </c>
      <c r="B11">
        <v>555</v>
      </c>
      <c r="C11">
        <v>545</v>
      </c>
      <c r="D11">
        <v>1110</v>
      </c>
    </row>
    <row r="12" spans="1:4" ht="12.75">
      <c r="A12" t="s">
        <v>30</v>
      </c>
      <c r="B12" t="s">
        <v>25</v>
      </c>
      <c r="C12" t="s">
        <v>26</v>
      </c>
      <c r="D12" t="s">
        <v>27</v>
      </c>
    </row>
    <row r="13" spans="1:4" ht="12.75">
      <c r="A13" t="s">
        <v>4</v>
      </c>
      <c r="B13">
        <v>0</v>
      </c>
      <c r="C13">
        <v>0</v>
      </c>
      <c r="D13">
        <v>0</v>
      </c>
    </row>
    <row r="14" spans="1:4" ht="12.75">
      <c r="A14" t="s">
        <v>6</v>
      </c>
      <c r="B14">
        <v>0</v>
      </c>
      <c r="C14">
        <v>0</v>
      </c>
      <c r="D14">
        <v>0</v>
      </c>
    </row>
    <row r="15" spans="1:4" ht="12.75">
      <c r="A15" t="s">
        <v>3</v>
      </c>
      <c r="B15">
        <v>0</v>
      </c>
      <c r="C15">
        <v>0</v>
      </c>
      <c r="D15">
        <v>0</v>
      </c>
    </row>
    <row r="16" spans="1:4" ht="12.75">
      <c r="A16" t="s">
        <v>31</v>
      </c>
      <c r="B16" t="s">
        <v>25</v>
      </c>
      <c r="C16" t="s">
        <v>26</v>
      </c>
      <c r="D16" t="s">
        <v>27</v>
      </c>
    </row>
    <row r="17" spans="1:4" ht="12.75">
      <c r="A17" t="s">
        <v>4</v>
      </c>
      <c r="B17">
        <v>0</v>
      </c>
      <c r="C17">
        <v>0</v>
      </c>
      <c r="D17">
        <v>0</v>
      </c>
    </row>
    <row r="18" spans="1:4" ht="12.75">
      <c r="A18" t="s">
        <v>6</v>
      </c>
      <c r="B18">
        <v>0</v>
      </c>
      <c r="C18">
        <v>0</v>
      </c>
      <c r="D18">
        <v>0</v>
      </c>
    </row>
    <row r="19" spans="1:4" ht="12.75">
      <c r="A19" t="s">
        <v>3</v>
      </c>
      <c r="B19">
        <v>0</v>
      </c>
      <c r="C19">
        <v>0</v>
      </c>
      <c r="D19">
        <v>0</v>
      </c>
    </row>
    <row r="20" spans="1:4" ht="12.75">
      <c r="A20" t="s">
        <v>32</v>
      </c>
      <c r="B20" t="s">
        <v>25</v>
      </c>
      <c r="C20" t="s">
        <v>26</v>
      </c>
      <c r="D20" t="s">
        <v>27</v>
      </c>
    </row>
    <row r="21" spans="1:4" ht="12.75">
      <c r="A21" t="s">
        <v>4</v>
      </c>
      <c r="B21">
        <v>0</v>
      </c>
      <c r="C21">
        <v>0</v>
      </c>
      <c r="D21">
        <v>0</v>
      </c>
    </row>
    <row r="22" spans="1:4" ht="12.75">
      <c r="A22" t="s">
        <v>6</v>
      </c>
      <c r="B22">
        <v>0</v>
      </c>
      <c r="C22">
        <v>0</v>
      </c>
      <c r="D22">
        <v>0</v>
      </c>
    </row>
    <row r="23" spans="1:4" ht="12.75">
      <c r="A23" t="s">
        <v>3</v>
      </c>
      <c r="B23">
        <v>0</v>
      </c>
      <c r="C23">
        <v>0</v>
      </c>
      <c r="D23">
        <v>0</v>
      </c>
    </row>
    <row r="24" ht="12.75">
      <c r="A24" t="s">
        <v>28</v>
      </c>
    </row>
    <row r="25" spans="1:2" ht="12.75">
      <c r="A25" t="s">
        <v>4</v>
      </c>
      <c r="B25">
        <v>0</v>
      </c>
    </row>
    <row r="26" spans="1:2" ht="12.75">
      <c r="A26" t="s">
        <v>6</v>
      </c>
      <c r="B26">
        <v>0</v>
      </c>
    </row>
    <row r="27" spans="1:2" ht="12.75">
      <c r="A27" t="s">
        <v>3</v>
      </c>
      <c r="B27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" sqref="A1:D27"/>
    </sheetView>
  </sheetViews>
  <sheetFormatPr defaultColWidth="11.00390625" defaultRowHeight="12.75"/>
  <sheetData>
    <row r="1" ht="12.75">
      <c r="A1" t="s">
        <v>38</v>
      </c>
    </row>
    <row r="2" spans="1:3" ht="12.75">
      <c r="A2" t="s">
        <v>0</v>
      </c>
      <c r="B2" t="s">
        <v>8</v>
      </c>
      <c r="C2" t="s">
        <v>9</v>
      </c>
    </row>
    <row r="3" spans="1:3" ht="12.75">
      <c r="A3" t="s">
        <v>3</v>
      </c>
      <c r="B3">
        <v>90</v>
      </c>
      <c r="C3">
        <v>967</v>
      </c>
    </row>
    <row r="4" spans="1:3" ht="12.75">
      <c r="A4" t="s">
        <v>4</v>
      </c>
      <c r="B4">
        <v>8728</v>
      </c>
      <c r="C4">
        <v>10603</v>
      </c>
    </row>
    <row r="5" spans="1:3" ht="12.75">
      <c r="A5" t="s">
        <v>5</v>
      </c>
      <c r="B5">
        <v>0</v>
      </c>
      <c r="C5">
        <v>0</v>
      </c>
    </row>
    <row r="6" spans="1:3" ht="12.75">
      <c r="A6" t="s">
        <v>6</v>
      </c>
      <c r="B6">
        <v>102</v>
      </c>
      <c r="C6">
        <v>117</v>
      </c>
    </row>
    <row r="7" ht="12.75">
      <c r="A7" t="s">
        <v>7</v>
      </c>
    </row>
    <row r="8" spans="1:4" ht="12.75">
      <c r="A8" t="s">
        <v>29</v>
      </c>
      <c r="B8" t="s">
        <v>25</v>
      </c>
      <c r="C8" t="s">
        <v>26</v>
      </c>
      <c r="D8" t="s">
        <v>27</v>
      </c>
    </row>
    <row r="9" spans="1:4" ht="12.75">
      <c r="A9" t="s">
        <v>4</v>
      </c>
      <c r="B9">
        <v>253623</v>
      </c>
      <c r="C9">
        <v>154258</v>
      </c>
      <c r="D9">
        <v>407881</v>
      </c>
    </row>
    <row r="10" spans="1:4" ht="12.75">
      <c r="A10" t="s">
        <v>6</v>
      </c>
      <c r="B10">
        <v>56664</v>
      </c>
      <c r="C10">
        <v>82059</v>
      </c>
      <c r="D10">
        <v>138723</v>
      </c>
    </row>
    <row r="11" spans="1:4" ht="12.75">
      <c r="A11" t="s">
        <v>3</v>
      </c>
      <c r="B11">
        <v>0</v>
      </c>
      <c r="C11">
        <v>859</v>
      </c>
      <c r="D11">
        <v>859</v>
      </c>
    </row>
    <row r="12" spans="1:4" ht="12.75">
      <c r="A12" t="s">
        <v>30</v>
      </c>
      <c r="B12" t="s">
        <v>25</v>
      </c>
      <c r="C12" t="s">
        <v>26</v>
      </c>
      <c r="D12" t="s">
        <v>27</v>
      </c>
    </row>
    <row r="13" spans="1:4" ht="12.75">
      <c r="A13" t="s">
        <v>4</v>
      </c>
      <c r="B13">
        <v>7116</v>
      </c>
      <c r="C13">
        <v>1178</v>
      </c>
      <c r="D13">
        <v>8294</v>
      </c>
    </row>
    <row r="14" spans="1:4" ht="12.75">
      <c r="A14" t="s">
        <v>6</v>
      </c>
      <c r="B14">
        <v>3012</v>
      </c>
      <c r="C14">
        <v>20061</v>
      </c>
      <c r="D14">
        <v>23073</v>
      </c>
    </row>
    <row r="15" spans="1:4" ht="12.75">
      <c r="A15" t="s">
        <v>3</v>
      </c>
      <c r="B15">
        <v>378</v>
      </c>
      <c r="C15">
        <v>51</v>
      </c>
      <c r="D15">
        <v>429</v>
      </c>
    </row>
    <row r="16" spans="1:4" ht="12.75">
      <c r="A16" t="s">
        <v>31</v>
      </c>
      <c r="B16" t="s">
        <v>25</v>
      </c>
      <c r="C16" t="s">
        <v>26</v>
      </c>
      <c r="D16" t="s">
        <v>27</v>
      </c>
    </row>
    <row r="17" spans="1:4" ht="12.75">
      <c r="A17" t="s">
        <v>4</v>
      </c>
      <c r="B17">
        <v>0</v>
      </c>
      <c r="C17">
        <v>0</v>
      </c>
      <c r="D17">
        <v>0</v>
      </c>
    </row>
    <row r="18" spans="1:4" ht="12.75">
      <c r="A18" t="s">
        <v>6</v>
      </c>
      <c r="B18">
        <v>207</v>
      </c>
      <c r="C18">
        <v>12302</v>
      </c>
      <c r="D18">
        <v>12509</v>
      </c>
    </row>
    <row r="19" spans="1:4" ht="12.75">
      <c r="A19" t="s">
        <v>3</v>
      </c>
      <c r="B19">
        <v>0</v>
      </c>
      <c r="C19">
        <v>0</v>
      </c>
      <c r="D19">
        <v>0</v>
      </c>
    </row>
    <row r="20" spans="1:4" ht="12.75">
      <c r="A20" t="s">
        <v>32</v>
      </c>
      <c r="B20" t="s">
        <v>25</v>
      </c>
      <c r="C20" t="s">
        <v>26</v>
      </c>
      <c r="D20" t="s">
        <v>27</v>
      </c>
    </row>
    <row r="21" spans="1:4" ht="12.75">
      <c r="A21" t="s">
        <v>4</v>
      </c>
      <c r="B21">
        <v>13836</v>
      </c>
      <c r="C21">
        <v>2458</v>
      </c>
      <c r="D21">
        <v>16294</v>
      </c>
    </row>
    <row r="22" spans="1:4" ht="12.75">
      <c r="A22" t="s">
        <v>6</v>
      </c>
      <c r="B22">
        <v>9177</v>
      </c>
      <c r="C22">
        <v>7128</v>
      </c>
      <c r="D22">
        <v>16305</v>
      </c>
    </row>
    <row r="23" spans="1:4" ht="12.75">
      <c r="A23" t="s">
        <v>3</v>
      </c>
      <c r="B23">
        <v>0</v>
      </c>
      <c r="C23">
        <v>1074</v>
      </c>
      <c r="D23">
        <v>1074</v>
      </c>
    </row>
    <row r="24" ht="12.75">
      <c r="A24" t="s">
        <v>28</v>
      </c>
    </row>
    <row r="25" spans="1:2" ht="12.75">
      <c r="A25" t="s">
        <v>4</v>
      </c>
      <c r="B25">
        <v>250165</v>
      </c>
    </row>
    <row r="26" spans="1:2" ht="12.75">
      <c r="A26" t="s">
        <v>6</v>
      </c>
      <c r="B26">
        <v>23319</v>
      </c>
    </row>
    <row r="27" spans="1:2" ht="12.75">
      <c r="A27" t="s">
        <v>3</v>
      </c>
      <c r="B27">
        <v>15098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NIKHEF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Templon</dc:creator>
  <cp:keywords/>
  <dc:description/>
  <cp:lastModifiedBy>Jeff Templon</cp:lastModifiedBy>
  <dcterms:created xsi:type="dcterms:W3CDTF">2007-09-18T11:31:03Z</dcterms:created>
  <cp:category/>
  <cp:version/>
  <cp:contentType/>
  <cp:contentStatus/>
</cp:coreProperties>
</file>